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descaves.PNCEVENNES\Desktop\SNE\2025\PSC_suivi\"/>
    </mc:Choice>
  </mc:AlternateContent>
  <bookViews>
    <workbookView xWindow="0" yWindow="0" windowWidth="23040" windowHeight="9948"/>
  </bookViews>
  <sheets>
    <sheet name="cas 1  PSC seule" sheetId="1" r:id="rId1"/>
    <sheet name="Cas 2 PSC et prevoyanc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H20" i="1" s="1"/>
  <c r="A12" i="1"/>
  <c r="H12" i="1" s="1"/>
  <c r="A7" i="1"/>
  <c r="H7" i="1"/>
  <c r="A17" i="2"/>
  <c r="A7" i="2"/>
  <c r="A10" i="2"/>
  <c r="A13" i="2"/>
  <c r="H13" i="2" s="1"/>
  <c r="H17" i="2"/>
  <c r="K17" i="2"/>
  <c r="H7" i="2"/>
  <c r="K13" i="2" l="1"/>
  <c r="K7" i="2"/>
</calcChain>
</file>

<file path=xl/sharedStrings.xml><?xml version="1.0" encoding="utf-8"?>
<sst xmlns="http://schemas.openxmlformats.org/spreadsheetml/2006/main" count="66" uniqueCount="29">
  <si>
    <t>Ma cotisation complémentaire santé 2024</t>
  </si>
  <si>
    <t>Si j'avais eu le choix de poursuivre avec mon ancienne complémentaire santé que j'avais en 2024.</t>
  </si>
  <si>
    <t>Ici vous allez baser votre comparatif sur l'échéancier de votre ancienne complémentaire santé que vous aviez en 2024.</t>
  </si>
  <si>
    <t>€</t>
  </si>
  <si>
    <t>La part employeur de la PSC</t>
  </si>
  <si>
    <t>Ma cotisation PSC Alan 2025</t>
  </si>
  <si>
    <t>Si l'organisme en charge de votre ancienne complémentiare vous avez transmis l'échéancier 2025 avant votre résiliation.</t>
  </si>
  <si>
    <t>%</t>
  </si>
  <si>
    <t>(=*)</t>
  </si>
  <si>
    <t>(= *)</t>
  </si>
  <si>
    <t>Ma prévoyance 2025</t>
  </si>
  <si>
    <t>Vous connaissiez votre cotisation complémentaire santé mensuelle en 2024,</t>
  </si>
  <si>
    <r>
      <rPr>
        <b/>
        <u/>
        <sz val="12"/>
        <color theme="1"/>
        <rFont val="Wingdings"/>
        <charset val="2"/>
      </rPr>
      <t>F</t>
    </r>
    <r>
      <rPr>
        <b/>
        <u/>
        <sz val="12"/>
        <color theme="1"/>
        <rFont val="Calibri"/>
        <family val="2"/>
        <scheme val="minor"/>
      </rPr>
      <t>Comparez la PSC avec ALAN et mon ancienne complémentaire santé</t>
    </r>
  </si>
  <si>
    <t>Vous ne connaissiezpas votre cotisation complémentaire santé mensuelle en 2024, car elle était confondue dans une même cotisation mensuelle avec votre prévoyance (même organisme assureur),</t>
  </si>
  <si>
    <r>
      <rPr>
        <b/>
        <u/>
        <sz val="12"/>
        <color theme="1"/>
        <rFont val="Wingdings"/>
        <charset val="2"/>
      </rPr>
      <t>F</t>
    </r>
    <r>
      <rPr>
        <b/>
        <u/>
        <sz val="12"/>
        <color theme="1"/>
        <rFont val="Calibri"/>
        <family val="2"/>
        <scheme val="minor"/>
      </rPr>
      <t>Comparez le coût de mon assurance complémentaire et de la prévoyance avant et parès le passage obligatoire à la PSC et facultatif à la prévoyance du ministère</t>
    </r>
  </si>
  <si>
    <t>Saisissez le montant dans les cases aux contours en gras et couleur.</t>
  </si>
  <si>
    <t>Ma cotisation aurait été en 2025 de…</t>
  </si>
  <si>
    <t>Saisissez le montant qui vous correspond dans les cases aux contours en gras et couleur.</t>
  </si>
  <si>
    <t>Ma cotisation complémentaire santé 2024 et prévoyance (une seule somme par mois)</t>
  </si>
  <si>
    <t>Attention ce comparateur est purement quantitatif, sans préjugez des évolutions de garanties possibles entre 2024 et 2025.</t>
  </si>
  <si>
    <t>(Les chiffres actuels sont de simples exemples pour vous guider).</t>
  </si>
  <si>
    <t>(= mes parts forfaitaire + solidaire + action sociale + aide retraite sur mon bulletin de salaire + mon option 1,2 ou 3 prélevée sur mon compte bancaire+option de mon bénéficiaire + part de mon bénéficiaire) hors prévoyance *</t>
  </si>
  <si>
    <t>Coût total mensuel PSC + prévoyance restant à ma charge</t>
  </si>
  <si>
    <t>Coût total mensuel PSC + prévoyance qui restait à ma charge</t>
  </si>
  <si>
    <t>Coût total mensuel PSC + prévoyance qui serait resté à ma charge</t>
  </si>
  <si>
    <t>La part employeur de la PSC**</t>
  </si>
  <si>
    <t>La part employeur de la PSC***</t>
  </si>
  <si>
    <t>** A saisir : elle figure sur votre bulletin de paie bas colone de droite.</t>
  </si>
  <si>
    <t>*** Ne rien saisir : part forfaitaire.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</si>
</sst>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i/>
      <sz val="11"/>
      <color theme="7" tint="-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u/>
      <sz val="12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7" fillId="4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/>
    <xf numFmtId="0" fontId="6" fillId="3" borderId="2" xfId="0" applyFont="1" applyFill="1" applyBorder="1"/>
    <xf numFmtId="0" fontId="9" fillId="0" borderId="0" xfId="0" applyFont="1"/>
    <xf numFmtId="0" fontId="9" fillId="0" borderId="0" xfId="0" applyFont="1" applyFill="1"/>
    <xf numFmtId="0" fontId="10" fillId="0" borderId="0" xfId="0" applyFont="1" applyAlignment="1">
      <alignment horizontal="left"/>
    </xf>
    <xf numFmtId="0" fontId="3" fillId="0" borderId="0" xfId="0" applyFont="1" applyFill="1"/>
    <xf numFmtId="0" fontId="3" fillId="3" borderId="1" xfId="0" applyFont="1" applyFill="1" applyBorder="1"/>
    <xf numFmtId="0" fontId="6" fillId="0" borderId="0" xfId="0" applyFont="1" applyFill="1"/>
    <xf numFmtId="0" fontId="11" fillId="0" borderId="0" xfId="0" applyFont="1" applyAlignment="1">
      <alignment horizontal="left"/>
    </xf>
    <xf numFmtId="0" fontId="8" fillId="5" borderId="0" xfId="0" applyFont="1" applyFill="1" applyAlignment="1">
      <alignment horizontal="center"/>
    </xf>
    <xf numFmtId="0" fontId="9" fillId="5" borderId="0" xfId="0" applyFont="1" applyFill="1"/>
    <xf numFmtId="0" fontId="9" fillId="0" borderId="3" xfId="0" applyFont="1" applyFill="1" applyBorder="1"/>
    <xf numFmtId="0" fontId="6" fillId="4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Fill="1"/>
    <xf numFmtId="0" fontId="8" fillId="5" borderId="0" xfId="0" applyFont="1" applyFill="1" applyAlignment="1">
      <alignment horizontal="center"/>
    </xf>
    <xf numFmtId="0" fontId="4" fillId="2" borderId="1" xfId="0" applyFont="1" applyFill="1" applyBorder="1"/>
    <xf numFmtId="0" fontId="8" fillId="5" borderId="3" xfId="0" applyFont="1" applyFill="1" applyBorder="1"/>
    <xf numFmtId="0" fontId="7" fillId="4" borderId="2" xfId="0" applyFont="1" applyFill="1" applyBorder="1"/>
    <xf numFmtId="10" fontId="3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Alignment="1"/>
    <xf numFmtId="0" fontId="12" fillId="0" borderId="0" xfId="0" applyFont="1"/>
    <xf numFmtId="10" fontId="9" fillId="0" borderId="0" xfId="0" applyNumberFormat="1" applyFont="1"/>
    <xf numFmtId="10" fontId="6" fillId="0" borderId="0" xfId="0" applyNumberFormat="1" applyFont="1"/>
    <xf numFmtId="0" fontId="7" fillId="4" borderId="0" xfId="0" applyFont="1" applyFill="1" applyAlignment="1"/>
    <xf numFmtId="0" fontId="8" fillId="5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8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Border="1"/>
    <xf numFmtId="0" fontId="7" fillId="4" borderId="0" xfId="0" applyFont="1" applyFill="1" applyBorder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9" sqref="L19"/>
    </sheetView>
  </sheetViews>
  <sheetFormatPr baseColWidth="10" defaultRowHeight="14.4" x14ac:dyDescent="0.3"/>
  <cols>
    <col min="3" max="3" width="12.5546875" customWidth="1"/>
    <col min="4" max="4" width="2.6640625" customWidth="1"/>
    <col min="5" max="5" width="4.44140625" style="8" customWidth="1"/>
    <col min="7" max="7" width="13.21875" customWidth="1"/>
  </cols>
  <sheetData>
    <row r="1" spans="1:9" x14ac:dyDescent="0.3">
      <c r="A1" s="38" t="s">
        <v>11</v>
      </c>
    </row>
    <row r="2" spans="1:9" ht="15.6" x14ac:dyDescent="0.3">
      <c r="A2" s="3" t="s">
        <v>12</v>
      </c>
    </row>
    <row r="3" spans="1:9" x14ac:dyDescent="0.3">
      <c r="A3" s="2" t="s">
        <v>17</v>
      </c>
    </row>
    <row r="4" spans="1:9" x14ac:dyDescent="0.3">
      <c r="A4" s="2" t="s">
        <v>20</v>
      </c>
    </row>
    <row r="6" spans="1:9" ht="15" thickBot="1" x14ac:dyDescent="0.35">
      <c r="A6" s="23" t="s">
        <v>5</v>
      </c>
      <c r="B6" s="23"/>
      <c r="C6" s="23"/>
      <c r="D6" s="23"/>
      <c r="E6" s="1"/>
      <c r="F6" s="4" t="s">
        <v>4</v>
      </c>
      <c r="G6" s="4"/>
      <c r="H6" s="1"/>
      <c r="I6" s="1"/>
    </row>
    <row r="7" spans="1:9" ht="15.6" thickTop="1" thickBot="1" x14ac:dyDescent="0.35">
      <c r="A7" s="29">
        <f>(14.54+28.06+0.18+1.49+15.73+25.58+37.78)</f>
        <v>123.36</v>
      </c>
      <c r="B7" s="6" t="s">
        <v>3</v>
      </c>
      <c r="F7" s="15">
        <v>36.35</v>
      </c>
      <c r="G7" s="5" t="s">
        <v>3</v>
      </c>
      <c r="H7" s="32">
        <f>F7/(A7+F7)</f>
        <v>0.22760002504539478</v>
      </c>
      <c r="I7" s="5" t="s">
        <v>7</v>
      </c>
    </row>
    <row r="8" spans="1:9" ht="72.599999999999994" customHeight="1" thickTop="1" x14ac:dyDescent="0.3">
      <c r="A8" s="33" t="s">
        <v>21</v>
      </c>
      <c r="B8" s="33"/>
      <c r="C8" s="33"/>
      <c r="D8" s="33"/>
      <c r="E8" s="33"/>
      <c r="F8" s="54" t="s">
        <v>27</v>
      </c>
    </row>
    <row r="9" spans="1:9" ht="20.399999999999999" customHeight="1" x14ac:dyDescent="0.3">
      <c r="A9" s="34"/>
      <c r="B9" s="34"/>
      <c r="C9" s="34"/>
      <c r="D9" s="34"/>
      <c r="F9" s="5"/>
    </row>
    <row r="11" spans="1:9" s="11" customFormat="1" ht="15" thickBot="1" x14ac:dyDescent="0.35">
      <c r="A11" s="24" t="s">
        <v>0</v>
      </c>
      <c r="B11" s="24"/>
      <c r="C11" s="24"/>
      <c r="D11" s="24"/>
      <c r="E11" s="28"/>
      <c r="F11" s="18" t="s">
        <v>4</v>
      </c>
      <c r="G11" s="18"/>
      <c r="H11" s="19"/>
      <c r="I11" s="19"/>
    </row>
    <row r="12" spans="1:9" s="11" customFormat="1" ht="15.6" thickTop="1" thickBot="1" x14ac:dyDescent="0.35">
      <c r="A12" s="30">
        <f>70.52</f>
        <v>70.52</v>
      </c>
      <c r="B12" s="19" t="s">
        <v>3</v>
      </c>
      <c r="E12" s="12"/>
      <c r="F12" s="20">
        <v>15</v>
      </c>
      <c r="G12" s="11" t="s">
        <v>3</v>
      </c>
      <c r="H12" s="39">
        <f>F12/(A12+F12)</f>
        <v>0.1753975678203929</v>
      </c>
      <c r="I12" s="11" t="s">
        <v>7</v>
      </c>
    </row>
    <row r="13" spans="1:9" s="11" customFormat="1" ht="15" customHeight="1" thickTop="1" x14ac:dyDescent="0.3">
      <c r="A13" s="13" t="s">
        <v>8</v>
      </c>
      <c r="E13" s="12"/>
      <c r="F13" s="25" t="s">
        <v>28</v>
      </c>
    </row>
    <row r="14" spans="1:9" s="11" customFormat="1" ht="15" customHeight="1" x14ac:dyDescent="0.3">
      <c r="A14" s="13"/>
      <c r="E14" s="12"/>
    </row>
    <row r="15" spans="1:9" s="11" customFormat="1" ht="15" customHeight="1" x14ac:dyDescent="0.3">
      <c r="A15" s="13"/>
      <c r="E15" s="12"/>
    </row>
    <row r="16" spans="1:9" s="11" customFormat="1" ht="15" customHeight="1" x14ac:dyDescent="0.3">
      <c r="A16" s="26" t="s">
        <v>1</v>
      </c>
      <c r="E16" s="12"/>
    </row>
    <row r="17" spans="1:10" s="11" customFormat="1" ht="15" customHeight="1" x14ac:dyDescent="0.3">
      <c r="A17" s="26" t="s">
        <v>2</v>
      </c>
      <c r="E17" s="12"/>
    </row>
    <row r="18" spans="1:10" x14ac:dyDescent="0.3">
      <c r="A18" s="26" t="s">
        <v>6</v>
      </c>
    </row>
    <row r="19" spans="1:10" s="9" customFormat="1" ht="15" thickBot="1" x14ac:dyDescent="0.35">
      <c r="A19" s="41" t="s">
        <v>16</v>
      </c>
      <c r="B19" s="41"/>
      <c r="C19" s="21"/>
      <c r="D19" s="21"/>
      <c r="E19" s="21"/>
      <c r="F19" s="7" t="s">
        <v>4</v>
      </c>
      <c r="G19" s="7"/>
      <c r="H19" s="21"/>
      <c r="I19" s="21"/>
    </row>
    <row r="20" spans="1:10" s="9" customFormat="1" ht="15.6" thickTop="1" thickBot="1" x14ac:dyDescent="0.35">
      <c r="A20" s="31">
        <f>69.56</f>
        <v>69.56</v>
      </c>
      <c r="B20" s="21" t="s">
        <v>3</v>
      </c>
      <c r="E20" s="16"/>
      <c r="F20" s="10">
        <v>15</v>
      </c>
      <c r="G20" s="9" t="s">
        <v>3</v>
      </c>
      <c r="H20" s="40">
        <f>F20/(A20+F20)</f>
        <v>0.17738883632923366</v>
      </c>
      <c r="I20" s="9" t="s">
        <v>7</v>
      </c>
    </row>
    <row r="21" spans="1:10" s="9" customFormat="1" ht="15" thickTop="1" x14ac:dyDescent="0.3">
      <c r="A21" s="17" t="s">
        <v>9</v>
      </c>
      <c r="E21" s="16"/>
      <c r="F21" s="26" t="s">
        <v>28</v>
      </c>
    </row>
    <row r="22" spans="1:10" x14ac:dyDescent="0.3">
      <c r="A22" s="26"/>
      <c r="B22" s="26"/>
      <c r="C22" s="26"/>
      <c r="D22" s="26"/>
      <c r="E22" s="27"/>
      <c r="F22" s="26"/>
      <c r="G22" s="26"/>
      <c r="H22" s="26"/>
      <c r="I22" s="26"/>
      <c r="J22" s="26"/>
    </row>
    <row r="23" spans="1:10" x14ac:dyDescent="0.3">
      <c r="A23" s="38" t="s">
        <v>19</v>
      </c>
      <c r="B23" s="26"/>
      <c r="C23" s="26"/>
      <c r="D23" s="26"/>
      <c r="E23" s="27"/>
      <c r="F23" s="26"/>
      <c r="G23" s="26"/>
      <c r="H23" s="26"/>
      <c r="I23" s="26"/>
      <c r="J23" s="26"/>
    </row>
    <row r="24" spans="1:10" x14ac:dyDescent="0.3">
      <c r="A24" s="26"/>
      <c r="B24" s="26"/>
      <c r="C24" s="26"/>
      <c r="D24" s="26"/>
      <c r="E24" s="27"/>
      <c r="F24" s="26"/>
      <c r="G24" s="26"/>
      <c r="H24" s="26"/>
      <c r="I24" s="26"/>
      <c r="J24" s="26"/>
    </row>
  </sheetData>
  <mergeCells count="6">
    <mergeCell ref="A8:E8"/>
    <mergeCell ref="F6:G6"/>
    <mergeCell ref="F11:G11"/>
    <mergeCell ref="F19:G19"/>
    <mergeCell ref="A11:D11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workbookViewId="0">
      <selection activeCell="F18" sqref="F18"/>
    </sheetView>
  </sheetViews>
  <sheetFormatPr baseColWidth="10" defaultRowHeight="14.4" x14ac:dyDescent="0.3"/>
  <cols>
    <col min="3" max="3" width="12.5546875" customWidth="1"/>
    <col min="4" max="4" width="2.6640625" customWidth="1"/>
    <col min="5" max="5" width="4.44140625" style="8" customWidth="1"/>
    <col min="7" max="7" width="13.21875" customWidth="1"/>
  </cols>
  <sheetData>
    <row r="1" spans="1:16384" x14ac:dyDescent="0.3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pans="1:16384" ht="15.6" x14ac:dyDescent="0.3">
      <c r="A2" s="3" t="s">
        <v>14</v>
      </c>
    </row>
    <row r="3" spans="1:16384" x14ac:dyDescent="0.3">
      <c r="A3" s="2" t="s">
        <v>15</v>
      </c>
    </row>
    <row r="4" spans="1:16384" x14ac:dyDescent="0.3">
      <c r="A4" s="2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6" spans="1:16384" ht="30" customHeight="1" thickBot="1" x14ac:dyDescent="0.35">
      <c r="A6" s="46" t="s">
        <v>5</v>
      </c>
      <c r="B6" s="46"/>
      <c r="C6" s="46"/>
      <c r="D6" s="46"/>
      <c r="E6" s="52"/>
      <c r="F6" s="53" t="s">
        <v>25</v>
      </c>
      <c r="G6" s="53"/>
      <c r="H6" s="52"/>
      <c r="I6" s="52"/>
      <c r="K6" s="47" t="s">
        <v>22</v>
      </c>
      <c r="L6" s="47"/>
      <c r="M6" s="47"/>
    </row>
    <row r="7" spans="1:16384" ht="15.6" thickTop="1" thickBot="1" x14ac:dyDescent="0.35">
      <c r="A7" s="29">
        <f>(14.54+24.35+0.17+1.36+15.73+25.58+37.78)</f>
        <v>119.51</v>
      </c>
      <c r="B7" s="6" t="s">
        <v>3</v>
      </c>
      <c r="F7" s="15">
        <v>36.35</v>
      </c>
      <c r="G7" s="5" t="s">
        <v>3</v>
      </c>
      <c r="H7" s="32">
        <f>F7/(A7+F7)</f>
        <v>0.23322212241755422</v>
      </c>
      <c r="I7" s="5" t="s">
        <v>7</v>
      </c>
      <c r="K7" s="35">
        <f>A7+A10</f>
        <v>175.65</v>
      </c>
      <c r="L7" s="6" t="s">
        <v>3</v>
      </c>
      <c r="M7" s="1"/>
    </row>
    <row r="8" spans="1:16384" ht="72" customHeight="1" thickTop="1" x14ac:dyDescent="0.3">
      <c r="A8" s="33" t="s">
        <v>21</v>
      </c>
      <c r="B8" s="33"/>
      <c r="C8" s="33"/>
      <c r="D8" s="33"/>
      <c r="E8" s="33"/>
      <c r="F8" s="54" t="s">
        <v>27</v>
      </c>
    </row>
    <row r="9" spans="1:16384" ht="18.600000000000001" customHeight="1" thickBot="1" x14ac:dyDescent="0.35">
      <c r="A9" s="22" t="s">
        <v>10</v>
      </c>
      <c r="B9" s="22"/>
      <c r="C9" s="37"/>
      <c r="D9" s="37"/>
      <c r="F9" s="5"/>
    </row>
    <row r="10" spans="1:16384" ht="15.6" thickTop="1" thickBot="1" x14ac:dyDescent="0.35">
      <c r="A10" s="29">
        <f>(52.41+3.73)</f>
        <v>56.139999999999993</v>
      </c>
      <c r="B10" s="6" t="s">
        <v>3</v>
      </c>
    </row>
    <row r="11" spans="1:16384" s="8" customFormat="1" ht="15" thickTop="1" x14ac:dyDescent="0.3">
      <c r="A11" s="36"/>
      <c r="B11" s="14"/>
    </row>
    <row r="12" spans="1:16384" s="11" customFormat="1" ht="30" customHeight="1" thickBot="1" x14ac:dyDescent="0.35">
      <c r="A12" s="42" t="s">
        <v>18</v>
      </c>
      <c r="B12" s="42"/>
      <c r="C12" s="42"/>
      <c r="D12" s="42"/>
      <c r="E12" s="28"/>
      <c r="F12" s="44" t="s">
        <v>26</v>
      </c>
      <c r="G12" s="44"/>
      <c r="H12" s="19"/>
      <c r="I12" s="19"/>
      <c r="K12" s="49" t="s">
        <v>23</v>
      </c>
      <c r="L12" s="49"/>
      <c r="M12" s="49"/>
    </row>
    <row r="13" spans="1:16384" s="11" customFormat="1" ht="15.6" thickTop="1" thickBot="1" x14ac:dyDescent="0.35">
      <c r="A13" s="30">
        <f>(147.33 +3.73)</f>
        <v>151.06</v>
      </c>
      <c r="B13" s="19" t="s">
        <v>3</v>
      </c>
      <c r="E13" s="12"/>
      <c r="F13" s="20">
        <v>15</v>
      </c>
      <c r="G13" s="11" t="s">
        <v>3</v>
      </c>
      <c r="H13" s="39">
        <f>F13/(A13+F13)</f>
        <v>9.0328796820426355E-2</v>
      </c>
      <c r="I13" s="11" t="s">
        <v>7</v>
      </c>
      <c r="K13" s="50">
        <f>A13-F13</f>
        <v>136.06</v>
      </c>
      <c r="L13" s="19" t="s">
        <v>3</v>
      </c>
      <c r="M13" s="19"/>
    </row>
    <row r="14" spans="1:16384" s="11" customFormat="1" ht="15" customHeight="1" thickTop="1" x14ac:dyDescent="0.3">
      <c r="A14" s="13" t="s">
        <v>8</v>
      </c>
      <c r="E14" s="12"/>
      <c r="F14" s="25" t="s">
        <v>28</v>
      </c>
    </row>
    <row r="16" spans="1:16384" s="9" customFormat="1" ht="29.4" customHeight="1" thickBot="1" x14ac:dyDescent="0.35">
      <c r="A16" s="43" t="s">
        <v>18</v>
      </c>
      <c r="B16" s="43"/>
      <c r="C16" s="43"/>
      <c r="D16" s="43"/>
      <c r="E16" s="21"/>
      <c r="F16" s="45" t="s">
        <v>4</v>
      </c>
      <c r="G16" s="45"/>
      <c r="H16" s="21"/>
      <c r="I16" s="21"/>
      <c r="K16" s="48" t="s">
        <v>24</v>
      </c>
      <c r="L16" s="48"/>
      <c r="M16" s="48"/>
    </row>
    <row r="17" spans="1:13" s="9" customFormat="1" ht="15.6" thickTop="1" thickBot="1" x14ac:dyDescent="0.35">
      <c r="A17" s="31">
        <f>(155.59+3.73)</f>
        <v>159.32</v>
      </c>
      <c r="B17" s="21" t="s">
        <v>3</v>
      </c>
      <c r="E17" s="16"/>
      <c r="F17" s="10">
        <v>15</v>
      </c>
      <c r="G17" s="9" t="s">
        <v>3</v>
      </c>
      <c r="H17" s="40">
        <f>F17/(A17+F17)</f>
        <v>8.6048646167966966E-2</v>
      </c>
      <c r="I17" s="9" t="s">
        <v>7</v>
      </c>
      <c r="K17" s="51">
        <f>A17-F17</f>
        <v>144.32</v>
      </c>
      <c r="L17" s="21" t="s">
        <v>3</v>
      </c>
      <c r="M17" s="21"/>
    </row>
    <row r="18" spans="1:13" s="9" customFormat="1" ht="15" thickTop="1" x14ac:dyDescent="0.3">
      <c r="A18" s="17" t="s">
        <v>9</v>
      </c>
      <c r="E18" s="16"/>
      <c r="F18" s="26" t="s">
        <v>28</v>
      </c>
    </row>
    <row r="19" spans="1:13" x14ac:dyDescent="0.3">
      <c r="A19" s="26" t="s">
        <v>1</v>
      </c>
      <c r="B19" s="26"/>
      <c r="C19" s="26"/>
      <c r="D19" s="26"/>
      <c r="E19" s="27"/>
      <c r="F19" s="26"/>
      <c r="G19" s="26"/>
      <c r="H19" s="26"/>
      <c r="I19" s="26"/>
      <c r="J19" s="26"/>
      <c r="K19" s="26"/>
      <c r="L19" s="26"/>
      <c r="M19" s="26"/>
    </row>
    <row r="20" spans="1:13" x14ac:dyDescent="0.3">
      <c r="A20" s="26" t="s">
        <v>2</v>
      </c>
      <c r="B20" s="26"/>
      <c r="C20" s="26"/>
      <c r="D20" s="26"/>
      <c r="E20" s="27"/>
      <c r="F20" s="26"/>
      <c r="G20" s="26"/>
      <c r="H20" s="26"/>
      <c r="I20" s="26"/>
      <c r="J20" s="26"/>
      <c r="K20" s="26"/>
      <c r="L20" s="26"/>
      <c r="M20" s="26"/>
    </row>
    <row r="21" spans="1:13" x14ac:dyDescent="0.3">
      <c r="A21" s="26" t="s">
        <v>6</v>
      </c>
      <c r="B21" s="26"/>
      <c r="C21" s="26"/>
      <c r="D21" s="26"/>
      <c r="E21" s="27"/>
      <c r="F21" s="26"/>
      <c r="G21" s="26"/>
      <c r="H21" s="26"/>
      <c r="I21" s="26"/>
      <c r="J21" s="26"/>
      <c r="K21" s="26"/>
      <c r="L21" s="26"/>
      <c r="M21" s="26"/>
    </row>
    <row r="23" spans="1:13" x14ac:dyDescent="0.3">
      <c r="A23" s="38" t="s">
        <v>19</v>
      </c>
    </row>
  </sheetData>
  <mergeCells count="10">
    <mergeCell ref="K6:M6"/>
    <mergeCell ref="A16:D16"/>
    <mergeCell ref="K12:M12"/>
    <mergeCell ref="K16:M16"/>
    <mergeCell ref="A8:E8"/>
    <mergeCell ref="A6:D6"/>
    <mergeCell ref="F6:G6"/>
    <mergeCell ref="A12:D12"/>
    <mergeCell ref="F12:G12"/>
    <mergeCell ref="F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cas 1  PSC seule</vt:lpstr>
      <vt:lpstr>Cas 2 PSC et prevoyance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DESCAVES</dc:creator>
  <cp:lastModifiedBy>Sandrine DESCAVES</cp:lastModifiedBy>
  <dcterms:created xsi:type="dcterms:W3CDTF">2025-02-22T16:27:29Z</dcterms:created>
  <dcterms:modified xsi:type="dcterms:W3CDTF">2025-02-22T18:08:20Z</dcterms:modified>
</cp:coreProperties>
</file>